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72" windowWidth="20736" windowHeight="9528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V2" i="1" l="1"/>
  <c r="U4" i="1"/>
  <c r="W6" i="1" l="1"/>
  <c r="W5" i="1"/>
  <c r="W4" i="1"/>
  <c r="U5" i="1"/>
  <c r="V5" i="1"/>
  <c r="V3" i="1" l="1"/>
</calcChain>
</file>

<file path=xl/sharedStrings.xml><?xml version="1.0" encoding="utf-8"?>
<sst xmlns="http://schemas.openxmlformats.org/spreadsheetml/2006/main" count="23" uniqueCount="20">
  <si>
    <t>Responders</t>
  </si>
  <si>
    <t>Main group</t>
  </si>
  <si>
    <t>Control group</t>
  </si>
  <si>
    <t>Non-responders</t>
  </si>
  <si>
    <t>мпЛНП</t>
  </si>
  <si>
    <t>Мелкие ЛВП</t>
  </si>
  <si>
    <t>Крупные ЛВП</t>
  </si>
  <si>
    <t>До</t>
  </si>
  <si>
    <t>После</t>
  </si>
  <si>
    <t>стандотклдо</t>
  </si>
  <si>
    <t>стандоткл после</t>
  </si>
  <si>
    <t>% удаления</t>
  </si>
  <si>
    <t>стандоткл %</t>
  </si>
  <si>
    <t>Группа комбинированной терапии</t>
  </si>
  <si>
    <t>Группа монотерапии ниацином</t>
  </si>
  <si>
    <t>Группа статинов</t>
  </si>
  <si>
    <t>Промежуточные ЛВП</t>
  </si>
  <si>
    <t>ЛНП1,2</t>
  </si>
  <si>
    <t>Группа монотерапии статинами</t>
  </si>
  <si>
    <t>Группа монотерапии НК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</si>
</sst>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2" fillId="0" borderId="0" xfId="0" applyFont="1" applyFill="1" applyBorder="1"/>
    <xf numFmtId="0" fontId="3" fillId="0" borderId="0" xfId="0" applyFont="1"/>
    <xf numFmtId="2" fontId="0" fillId="0" borderId="0" xfId="0" applyNumberFormat="1"/>
    <xf numFmtId="2" fontId="2" fillId="0" borderId="0" xfId="0" applyNumberFormat="1" applyFont="1" applyFill="1" applyBorder="1"/>
    <xf numFmtId="0" fontId="4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884106"/>
      <color rgb="FFFEC286"/>
      <color rgb="FFFCAC80"/>
      <color rgb="FFFDC6A1"/>
      <color rgb="FFFBD3A3"/>
      <color rgb="FF5C8EA2"/>
      <color rgb="FFFEF4EC"/>
      <color rgb="FFF4F3EC"/>
      <color rgb="FF22A64B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800">
                <a:solidFill>
                  <a:schemeClr val="accent6">
                    <a:lumMod val="50000"/>
                  </a:schemeClr>
                </a:solidFill>
              </a:defRPr>
            </a:pPr>
            <a:r>
              <a:rPr lang="en-US" sz="2800">
                <a:solidFill>
                  <a:schemeClr val="accent6">
                    <a:lumMod val="50000"/>
                  </a:schemeClr>
                </a:solidFill>
              </a:rPr>
              <a:t>Main group,</a:t>
            </a:r>
            <a:r>
              <a:rPr lang="en-US" sz="2800" baseline="0">
                <a:solidFill>
                  <a:schemeClr val="accent6">
                    <a:lumMod val="50000"/>
                  </a:schemeClr>
                </a:solidFill>
              </a:rPr>
              <a:t> n=43</a:t>
            </a:r>
            <a:endParaRPr lang="en-US" sz="2800">
              <a:solidFill>
                <a:schemeClr val="accent6">
                  <a:lumMod val="50000"/>
                </a:schemeClr>
              </a:solidFill>
            </a:endParaRPr>
          </a:p>
        </c:rich>
      </c:tx>
      <c:overlay val="0"/>
    </c:title>
    <c:autoTitleDeleted val="0"/>
    <c:view3D>
      <c:rotX val="30"/>
      <c:rotY val="15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1001312335958008E-2"/>
          <c:y val="0.2869499125109361"/>
          <c:w val="0.5162416885389326"/>
          <c:h val="0.61211869349664627"/>
        </c:manualLayout>
      </c:layout>
      <c:pie3DChart>
        <c:varyColors val="1"/>
        <c:ser>
          <c:idx val="0"/>
          <c:order val="0"/>
          <c:tx>
            <c:strRef>
              <c:f>Лист1!$B$1</c:f>
              <c:strCache>
                <c:ptCount val="1"/>
                <c:pt idx="0">
                  <c:v>Main group</c:v>
                </c:pt>
              </c:strCache>
            </c:strRef>
          </c:tx>
          <c:explosion val="12"/>
          <c:dPt>
            <c:idx val="0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>
                <a:solidFill>
                  <a:schemeClr val="tx1"/>
                </a:solidFill>
              </a:ln>
            </c:spPr>
          </c:dPt>
          <c:dPt>
            <c:idx val="1"/>
            <c:bubble3D val="0"/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tx1"/>
                </a:solidFill>
              </a:ln>
            </c:spPr>
          </c:dPt>
          <c:dLbls>
            <c:txPr>
              <a:bodyPr/>
              <a:lstStyle/>
              <a:p>
                <a:pPr>
                  <a:defRPr sz="2000" b="1">
                    <a:solidFill>
                      <a:schemeClr val="bg1"/>
                    </a:solidFill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Лист1!$A$2:$A$3</c:f>
              <c:strCache>
                <c:ptCount val="2"/>
                <c:pt idx="0">
                  <c:v>Responders</c:v>
                </c:pt>
                <c:pt idx="1">
                  <c:v>Non-responders</c:v>
                </c:pt>
              </c:strCache>
            </c:strRef>
          </c:cat>
          <c:val>
            <c:numRef>
              <c:f>Лист1!$B$2:$B$3</c:f>
              <c:numCache>
                <c:formatCode>General</c:formatCode>
                <c:ptCount val="2"/>
                <c:pt idx="0">
                  <c:v>26</c:v>
                </c:pt>
                <c:pt idx="1">
                  <c:v>17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r"/>
      <c:overlay val="0"/>
      <c:txPr>
        <a:bodyPr/>
        <a:lstStyle/>
        <a:p>
          <a:pPr>
            <a:defRPr sz="1800"/>
          </a:pPr>
          <a:endParaRPr lang="ru-RU"/>
        </a:p>
      </c:txPr>
    </c:legend>
    <c:plotVisOnly val="1"/>
    <c:dispBlanksAs val="zero"/>
    <c:showDLblsOverMax val="0"/>
  </c:chart>
  <c:spPr>
    <a:noFill/>
    <a:ln w="12700">
      <a:noFill/>
    </a:ln>
  </c:sp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800" b="1">
                <a:solidFill>
                  <a:schemeClr val="accent6">
                    <a:lumMod val="50000"/>
                  </a:schemeClr>
                </a:solidFill>
              </a:defRPr>
            </a:pPr>
            <a:r>
              <a:rPr lang="en-US" sz="2800" b="1">
                <a:solidFill>
                  <a:schemeClr val="accent6">
                    <a:lumMod val="50000"/>
                  </a:schemeClr>
                </a:solidFill>
              </a:rPr>
              <a:t>Control group</a:t>
            </a:r>
            <a:r>
              <a:rPr lang="ru-RU" sz="2800" b="1">
                <a:solidFill>
                  <a:schemeClr val="accent6">
                    <a:lumMod val="50000"/>
                  </a:schemeClr>
                </a:solidFill>
              </a:rPr>
              <a:t>, </a:t>
            </a:r>
            <a:r>
              <a:rPr lang="en-US" sz="2800" b="1">
                <a:solidFill>
                  <a:schemeClr val="accent6">
                    <a:lumMod val="50000"/>
                  </a:schemeClr>
                </a:solidFill>
              </a:rPr>
              <a:t>n=22</a:t>
            </a:r>
          </a:p>
        </c:rich>
      </c:tx>
      <c:overlay val="0"/>
    </c:title>
    <c:autoTitleDeleted val="0"/>
    <c:view3D>
      <c:rotX val="30"/>
      <c:rotY val="15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3.7667979002624682E-2"/>
          <c:y val="0.25917213473315825"/>
          <c:w val="0.53846391076115463"/>
          <c:h val="0.63989647127442406"/>
        </c:manualLayout>
      </c:layout>
      <c:pie3DChart>
        <c:varyColors val="1"/>
        <c:ser>
          <c:idx val="0"/>
          <c:order val="0"/>
          <c:tx>
            <c:strRef>
              <c:f>Лист1!$F$1</c:f>
              <c:strCache>
                <c:ptCount val="1"/>
                <c:pt idx="0">
                  <c:v>Control group</c:v>
                </c:pt>
              </c:strCache>
            </c:strRef>
          </c:tx>
          <c:explosion val="25"/>
          <c:dPt>
            <c:idx val="0"/>
            <c:bubble3D val="0"/>
            <c:explosion val="18"/>
            <c:spPr>
              <a:solidFill>
                <a:schemeClr val="accent5">
                  <a:lumMod val="60000"/>
                  <a:lumOff val="40000"/>
                </a:schemeClr>
              </a:solidFill>
              <a:ln>
                <a:solidFill>
                  <a:schemeClr val="tx1"/>
                </a:solidFill>
              </a:ln>
            </c:spPr>
          </c:dPt>
          <c:dPt>
            <c:idx val="1"/>
            <c:bubble3D val="0"/>
            <c:explosion val="13"/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tx1"/>
                </a:solidFill>
              </a:ln>
            </c:spPr>
          </c:dPt>
          <c:dLbls>
            <c:txPr>
              <a:bodyPr/>
              <a:lstStyle/>
              <a:p>
                <a:pPr>
                  <a:defRPr sz="2000" b="1">
                    <a:solidFill>
                      <a:schemeClr val="bg1"/>
                    </a:solidFill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Лист1!$E$2:$E$3</c:f>
              <c:strCache>
                <c:ptCount val="2"/>
                <c:pt idx="0">
                  <c:v>Responders</c:v>
                </c:pt>
                <c:pt idx="1">
                  <c:v>Non-responders</c:v>
                </c:pt>
              </c:strCache>
            </c:strRef>
          </c:cat>
          <c:val>
            <c:numRef>
              <c:f>Лист1!$F$2:$F$3</c:f>
              <c:numCache>
                <c:formatCode>General</c:formatCode>
                <c:ptCount val="2"/>
                <c:pt idx="0">
                  <c:v>12</c:v>
                </c:pt>
                <c:pt idx="1">
                  <c:v>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r"/>
      <c:overlay val="0"/>
      <c:txPr>
        <a:bodyPr/>
        <a:lstStyle/>
        <a:p>
          <a:pPr>
            <a:defRPr sz="2800"/>
          </a:pPr>
          <a:endParaRPr lang="ru-RU"/>
        </a:p>
      </c:txPr>
    </c:legend>
    <c:plotVisOnly val="1"/>
    <c:dispBlanksAs val="zero"/>
    <c:showDLblsOverMax val="0"/>
  </c:chart>
  <c:spPr>
    <a:noFill/>
    <a:ln w="12700">
      <a:noFill/>
    </a:ln>
  </c:sp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884951881014873"/>
          <c:y val="2.8252405949256341E-2"/>
          <c:w val="0.85499421028253819"/>
          <c:h val="0.832384076990376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Лист1!$L$1</c:f>
              <c:strCache>
                <c:ptCount val="1"/>
                <c:pt idx="0">
                  <c:v>До</c:v>
                </c:pt>
              </c:strCache>
            </c:strRef>
          </c:tx>
          <c:invertIfNegative val="0"/>
          <c:errBars>
            <c:errBarType val="both"/>
            <c:errValType val="cust"/>
            <c:noEndCap val="0"/>
            <c:plus>
              <c:numRef>
                <c:f>Лист1!$O$2:$O$4</c:f>
                <c:numCache>
                  <c:formatCode>General</c:formatCode>
                  <c:ptCount val="3"/>
                  <c:pt idx="0">
                    <c:v>45.8</c:v>
                  </c:pt>
                  <c:pt idx="1">
                    <c:v>19.100000000000001</c:v>
                  </c:pt>
                  <c:pt idx="2">
                    <c:v>25.1</c:v>
                  </c:pt>
                </c:numCache>
              </c:numRef>
            </c:plus>
            <c:minus>
              <c:numRef>
                <c:f>Лист1!$O$2:$O$4</c:f>
                <c:numCache>
                  <c:formatCode>General</c:formatCode>
                  <c:ptCount val="3"/>
                  <c:pt idx="0">
                    <c:v>45.8</c:v>
                  </c:pt>
                  <c:pt idx="1">
                    <c:v>19.100000000000001</c:v>
                  </c:pt>
                  <c:pt idx="2">
                    <c:v>25.1</c:v>
                  </c:pt>
                </c:numCache>
              </c:numRef>
            </c:minus>
          </c:errBars>
          <c:cat>
            <c:strRef>
              <c:f>Лист1!$K$2:$K$4</c:f>
              <c:strCache>
                <c:ptCount val="3"/>
                <c:pt idx="0">
                  <c:v>Группа комбинированной терапии</c:v>
                </c:pt>
                <c:pt idx="1">
                  <c:v>Группа монотерапии НК</c:v>
                </c:pt>
                <c:pt idx="2">
                  <c:v>Группа монотерапии статинами</c:v>
                </c:pt>
              </c:strCache>
            </c:strRef>
          </c:cat>
          <c:val>
            <c:numRef>
              <c:f>Лист1!$L$2:$L$4</c:f>
              <c:numCache>
                <c:formatCode>General</c:formatCode>
                <c:ptCount val="3"/>
                <c:pt idx="0">
                  <c:v>95.1</c:v>
                </c:pt>
                <c:pt idx="1">
                  <c:v>77.5</c:v>
                </c:pt>
                <c:pt idx="2">
                  <c:v>59.9</c:v>
                </c:pt>
              </c:numCache>
            </c:numRef>
          </c:val>
        </c:ser>
        <c:ser>
          <c:idx val="1"/>
          <c:order val="1"/>
          <c:tx>
            <c:strRef>
              <c:f>Лист1!$M$1</c:f>
              <c:strCache>
                <c:ptCount val="1"/>
                <c:pt idx="0">
                  <c:v>После</c:v>
                </c:pt>
              </c:strCache>
            </c:strRef>
          </c:tx>
          <c:invertIfNegative val="0"/>
          <c:errBars>
            <c:errBarType val="both"/>
            <c:errValType val="cust"/>
            <c:noEndCap val="0"/>
            <c:plus>
              <c:numRef>
                <c:f>Лист1!$P$2:$P$4</c:f>
                <c:numCache>
                  <c:formatCode>General</c:formatCode>
                  <c:ptCount val="3"/>
                  <c:pt idx="0">
                    <c:v>49.5</c:v>
                  </c:pt>
                  <c:pt idx="1">
                    <c:v>25.4</c:v>
                  </c:pt>
                  <c:pt idx="2">
                    <c:v>33.6</c:v>
                  </c:pt>
                </c:numCache>
              </c:numRef>
            </c:plus>
            <c:minus>
              <c:numRef>
                <c:f>Лист1!$P$2:$P$4</c:f>
                <c:numCache>
                  <c:formatCode>General</c:formatCode>
                  <c:ptCount val="3"/>
                  <c:pt idx="0">
                    <c:v>49.5</c:v>
                  </c:pt>
                  <c:pt idx="1">
                    <c:v>25.4</c:v>
                  </c:pt>
                  <c:pt idx="2">
                    <c:v>33.6</c:v>
                  </c:pt>
                </c:numCache>
              </c:numRef>
            </c:minus>
          </c:errBars>
          <c:cat>
            <c:strRef>
              <c:f>Лист1!$K$2:$K$4</c:f>
              <c:strCache>
                <c:ptCount val="3"/>
                <c:pt idx="0">
                  <c:v>Группа комбинированной терапии</c:v>
                </c:pt>
                <c:pt idx="1">
                  <c:v>Группа монотерапии НК</c:v>
                </c:pt>
                <c:pt idx="2">
                  <c:v>Группа монотерапии статинами</c:v>
                </c:pt>
              </c:strCache>
            </c:strRef>
          </c:cat>
          <c:val>
            <c:numRef>
              <c:f>Лист1!$M$2:$M$4</c:f>
              <c:numCache>
                <c:formatCode>General</c:formatCode>
                <c:ptCount val="3"/>
                <c:pt idx="0">
                  <c:v>67.3</c:v>
                </c:pt>
                <c:pt idx="1">
                  <c:v>57.3</c:v>
                </c:pt>
                <c:pt idx="2">
                  <c:v>65.2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260544"/>
        <c:axId val="83262080"/>
      </c:barChart>
      <c:catAx>
        <c:axId val="83260544"/>
        <c:scaling>
          <c:orientation val="minMax"/>
        </c:scaling>
        <c:delete val="0"/>
        <c:axPos val="b"/>
        <c:majorTickMark val="out"/>
        <c:minorTickMark val="none"/>
        <c:tickLblPos val="low"/>
        <c:txPr>
          <a:bodyPr/>
          <a:lstStyle/>
          <a:p>
            <a:pPr>
              <a:defRPr sz="1000" b="1"/>
            </a:pPr>
            <a:endParaRPr lang="ru-RU"/>
          </a:p>
        </c:txPr>
        <c:crossAx val="83262080"/>
        <c:crosses val="autoZero"/>
        <c:auto val="1"/>
        <c:lblAlgn val="ctr"/>
        <c:lblOffset val="100"/>
        <c:noMultiLvlLbl val="0"/>
      </c:catAx>
      <c:valAx>
        <c:axId val="83262080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ru-RU" baseline="0"/>
                  <a:t>Концентрация Лп(а), мг/дл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2.0734715145900879E-2"/>
              <c:y val="0.20603283696067201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8326054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067379077615299"/>
          <c:y val="3.117760279965005E-2"/>
          <c:w val="0.86932620922384707"/>
          <c:h val="0.7824003110722270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Лист1!$U$1</c:f>
              <c:strCache>
                <c:ptCount val="1"/>
                <c:pt idx="0">
                  <c:v>Группа комбинированной терапии</c:v>
                </c:pt>
              </c:strCache>
            </c:strRef>
          </c:tx>
          <c:spPr>
            <a:ln w="25400">
              <a:solidFill>
                <a:schemeClr val="tx1"/>
              </a:solidFill>
            </a:ln>
          </c:spPr>
          <c:invertIfNegative val="0"/>
          <c:dLbls>
            <c:numFmt formatCode="#,##0" sourceLinked="0"/>
            <c:txPr>
              <a:bodyPr/>
              <a:lstStyle/>
              <a:p>
                <a:pPr>
                  <a:defRPr b="1"/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Лист1!$T$2:$T$6</c:f>
              <c:strCache>
                <c:ptCount val="5"/>
                <c:pt idx="0">
                  <c:v>ЛНП1,2</c:v>
                </c:pt>
                <c:pt idx="1">
                  <c:v>мпЛНП</c:v>
                </c:pt>
                <c:pt idx="2">
                  <c:v>Крупные ЛВП</c:v>
                </c:pt>
                <c:pt idx="3">
                  <c:v>Промежуточные ЛВП</c:v>
                </c:pt>
                <c:pt idx="4">
                  <c:v>Мелкие ЛВП</c:v>
                </c:pt>
              </c:strCache>
            </c:strRef>
          </c:cat>
          <c:val>
            <c:numRef>
              <c:f>Лист1!$U$2:$U$6</c:f>
              <c:numCache>
                <c:formatCode>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-9.0909090909090899</c:v>
                </c:pt>
                <c:pt idx="3">
                  <c:v>-8</c:v>
                </c:pt>
                <c:pt idx="4">
                  <c:v>0</c:v>
                </c:pt>
              </c:numCache>
            </c:numRef>
          </c:val>
        </c:ser>
        <c:ser>
          <c:idx val="1"/>
          <c:order val="1"/>
          <c:tx>
            <c:strRef>
              <c:f>Лист1!$V$1</c:f>
              <c:strCache>
                <c:ptCount val="1"/>
                <c:pt idx="0">
                  <c:v>Группа монотерапии ниацином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 w="25400">
              <a:solidFill>
                <a:schemeClr val="tx1"/>
              </a:solidFill>
            </a:ln>
          </c:spPr>
          <c:invertIfNegative val="0"/>
          <c:dLbls>
            <c:numFmt formatCode="#,##0" sourceLinked="0"/>
            <c:txPr>
              <a:bodyPr/>
              <a:lstStyle/>
              <a:p>
                <a:pPr>
                  <a:defRPr b="1"/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Лист1!$T$2:$T$6</c:f>
              <c:strCache>
                <c:ptCount val="5"/>
                <c:pt idx="0">
                  <c:v>ЛНП1,2</c:v>
                </c:pt>
                <c:pt idx="1">
                  <c:v>мпЛНП</c:v>
                </c:pt>
                <c:pt idx="2">
                  <c:v>Крупные ЛВП</c:v>
                </c:pt>
                <c:pt idx="3">
                  <c:v>Промежуточные ЛВП</c:v>
                </c:pt>
                <c:pt idx="4">
                  <c:v>Мелкие ЛВП</c:v>
                </c:pt>
              </c:strCache>
            </c:strRef>
          </c:cat>
          <c:val>
            <c:numRef>
              <c:f>Лист1!$V$2:$V$6</c:f>
              <c:numCache>
                <c:formatCode>0.00</c:formatCode>
                <c:ptCount val="5"/>
                <c:pt idx="0">
                  <c:v>-29.96</c:v>
                </c:pt>
                <c:pt idx="1">
                  <c:v>-47.82</c:v>
                </c:pt>
                <c:pt idx="2">
                  <c:v>17.64</c:v>
                </c:pt>
                <c:pt idx="3">
                  <c:v>-8.3333333333333393</c:v>
                </c:pt>
                <c:pt idx="4">
                  <c:v>-19.64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84041728"/>
        <c:axId val="84043264"/>
      </c:barChart>
      <c:catAx>
        <c:axId val="84041728"/>
        <c:scaling>
          <c:orientation val="minMax"/>
        </c:scaling>
        <c:delete val="0"/>
        <c:axPos val="b"/>
        <c:majorTickMark val="out"/>
        <c:minorTickMark val="none"/>
        <c:tickLblPos val="low"/>
        <c:txPr>
          <a:bodyPr/>
          <a:lstStyle/>
          <a:p>
            <a:pPr>
              <a:defRPr b="1"/>
            </a:pPr>
            <a:endParaRPr lang="ru-RU"/>
          </a:p>
        </c:txPr>
        <c:crossAx val="84043264"/>
        <c:crosses val="autoZero"/>
        <c:auto val="1"/>
        <c:lblAlgn val="ctr"/>
        <c:lblOffset val="100"/>
        <c:noMultiLvlLbl val="0"/>
      </c:catAx>
      <c:valAx>
        <c:axId val="84043264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ru-RU"/>
                  <a:t>Изменение,</a:t>
                </a:r>
                <a:r>
                  <a:rPr lang="ru-RU" baseline="0"/>
                  <a:t> %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2.0202474690663663E-2"/>
              <c:y val="0.31418625449596577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ru-RU"/>
          </a:p>
        </c:txPr>
        <c:crossAx val="84041728"/>
        <c:crosses val="autoZero"/>
        <c:crossBetween val="between"/>
      </c:valAx>
    </c:plotArea>
    <c:legend>
      <c:legendPos val="t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182880</xdr:colOff>
      <xdr:row>5</xdr:row>
      <xdr:rowOff>80010</xdr:rowOff>
    </xdr:from>
    <xdr:to>
      <xdr:col>7</xdr:col>
      <xdr:colOff>495300</xdr:colOff>
      <xdr:row>35</xdr:row>
      <xdr:rowOff>64770</xdr:rowOff>
    </xdr:to>
    <xdr:grpSp>
      <xdr:nvGrpSpPr>
        <xdr:cNvPr id="6" name="Группа 5"/>
        <xdr:cNvGrpSpPr/>
      </xdr:nvGrpSpPr>
      <xdr:grpSpPr>
        <a:xfrm>
          <a:off x="182880" y="994410"/>
          <a:ext cx="4579620" cy="5471160"/>
          <a:chOff x="182880" y="994410"/>
          <a:chExt cx="4579620" cy="5471160"/>
        </a:xfrm>
      </xdr:grpSpPr>
      <xdr:graphicFrame macro="">
        <xdr:nvGraphicFramePr>
          <xdr:cNvPr id="3" name="Диаграмма 2"/>
          <xdr:cNvGraphicFramePr/>
        </xdr:nvGraphicFramePr>
        <xdr:xfrm>
          <a:off x="190500" y="994410"/>
          <a:ext cx="4572000" cy="27432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 macro="">
        <xdr:nvGraphicFramePr>
          <xdr:cNvPr id="4" name="Диаграмма 3"/>
          <xdr:cNvGraphicFramePr/>
        </xdr:nvGraphicFramePr>
        <xdr:xfrm>
          <a:off x="182880" y="3722370"/>
          <a:ext cx="4572000" cy="27432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</xdr:grpSp>
    <xdr:clientData/>
  </xdr:twoCellAnchor>
  <xdr:twoCellAnchor>
    <xdr:from>
      <xdr:col>10</xdr:col>
      <xdr:colOff>160020</xdr:colOff>
      <xdr:row>5</xdr:row>
      <xdr:rowOff>38100</xdr:rowOff>
    </xdr:from>
    <xdr:to>
      <xdr:col>17</xdr:col>
      <xdr:colOff>495300</xdr:colOff>
      <xdr:row>20</xdr:row>
      <xdr:rowOff>175260</xdr:rowOff>
    </xdr:to>
    <xdr:graphicFrame macro="">
      <xdr:nvGraphicFramePr>
        <xdr:cNvPr id="11" name="Диаграмма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19</xdr:col>
      <xdr:colOff>213360</xdr:colOff>
      <xdr:row>7</xdr:row>
      <xdr:rowOff>7620</xdr:rowOff>
    </xdr:from>
    <xdr:to>
      <xdr:col>28</xdr:col>
      <xdr:colOff>502920</xdr:colOff>
      <xdr:row>29</xdr:row>
      <xdr:rowOff>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6"/>
  <sheetViews>
    <sheetView tabSelected="1" topLeftCell="K1" workbookViewId="0">
      <selection activeCell="S25" sqref="S25"/>
    </sheetView>
  </sheetViews>
  <sheetFormatPr defaultRowHeight="14.4" x14ac:dyDescent="0.3"/>
  <sheetData>
    <row r="1" spans="1:23" x14ac:dyDescent="0.3">
      <c r="B1" t="s">
        <v>1</v>
      </c>
      <c r="F1" t="s">
        <v>2</v>
      </c>
      <c r="L1" t="s">
        <v>7</v>
      </c>
      <c r="M1" t="s">
        <v>8</v>
      </c>
      <c r="N1" t="s">
        <v>11</v>
      </c>
      <c r="O1" t="s">
        <v>9</v>
      </c>
      <c r="P1" t="s">
        <v>10</v>
      </c>
      <c r="Q1" t="s">
        <v>12</v>
      </c>
      <c r="U1" t="s">
        <v>13</v>
      </c>
      <c r="V1" t="s">
        <v>14</v>
      </c>
      <c r="W1" t="s">
        <v>15</v>
      </c>
    </row>
    <row r="2" spans="1:23" x14ac:dyDescent="0.3">
      <c r="A2" t="s">
        <v>0</v>
      </c>
      <c r="B2">
        <v>26</v>
      </c>
      <c r="E2" t="s">
        <v>0</v>
      </c>
      <c r="F2">
        <v>12</v>
      </c>
      <c r="K2" s="6" t="s">
        <v>13</v>
      </c>
      <c r="L2">
        <v>95.1</v>
      </c>
      <c r="M2">
        <v>67.3</v>
      </c>
      <c r="N2">
        <v>-38</v>
      </c>
      <c r="O2">
        <v>45.8</v>
      </c>
      <c r="P2">
        <v>49.5</v>
      </c>
      <c r="Q2">
        <v>23</v>
      </c>
      <c r="T2" t="s">
        <v>17</v>
      </c>
      <c r="U2" s="4">
        <v>0</v>
      </c>
      <c r="V2" s="4">
        <f>(-1)*29.96</f>
        <v>-29.96</v>
      </c>
      <c r="W2" s="2">
        <v>42.424242424242401</v>
      </c>
    </row>
    <row r="3" spans="1:23" x14ac:dyDescent="0.3">
      <c r="A3" t="s">
        <v>3</v>
      </c>
      <c r="B3">
        <v>17</v>
      </c>
      <c r="E3" t="s">
        <v>3</v>
      </c>
      <c r="F3">
        <v>10</v>
      </c>
      <c r="K3" s="6" t="s">
        <v>19</v>
      </c>
      <c r="L3">
        <v>77.5</v>
      </c>
      <c r="M3">
        <v>57.3</v>
      </c>
      <c r="N3">
        <v>-32</v>
      </c>
      <c r="O3">
        <v>19.100000000000001</v>
      </c>
      <c r="P3">
        <v>25.4</v>
      </c>
      <c r="Q3">
        <v>26.3</v>
      </c>
      <c r="T3" t="s">
        <v>4</v>
      </c>
      <c r="U3" s="4">
        <v>0</v>
      </c>
      <c r="V3" s="4">
        <f>47.82*-1</f>
        <v>-47.82</v>
      </c>
      <c r="W3" s="2">
        <v>25</v>
      </c>
    </row>
    <row r="4" spans="1:23" x14ac:dyDescent="0.3">
      <c r="K4" s="6" t="s">
        <v>18</v>
      </c>
      <c r="L4">
        <v>59.9</v>
      </c>
      <c r="M4">
        <v>65.2</v>
      </c>
      <c r="N4">
        <v>8.6</v>
      </c>
      <c r="O4">
        <v>25.1</v>
      </c>
      <c r="P4">
        <v>33.6</v>
      </c>
      <c r="Q4">
        <v>12.5</v>
      </c>
      <c r="T4" t="s">
        <v>6</v>
      </c>
      <c r="U4" s="5">
        <f>(-1)*9.09090909090909</f>
        <v>-9.0909090909090899</v>
      </c>
      <c r="V4" s="4">
        <v>17.64</v>
      </c>
      <c r="W4">
        <f>15*(-1)</f>
        <v>-15</v>
      </c>
    </row>
    <row r="5" spans="1:23" x14ac:dyDescent="0.3">
      <c r="K5" s="1"/>
      <c r="T5" t="s">
        <v>16</v>
      </c>
      <c r="U5" s="4">
        <f>(-1)*8</f>
        <v>-8</v>
      </c>
      <c r="V5" s="4">
        <f>(-1)*8.33333333333334</f>
        <v>-8.3333333333333393</v>
      </c>
      <c r="W5" s="3">
        <f>(-1)*4.76190476190476</f>
        <v>-4.7619047619047601</v>
      </c>
    </row>
    <row r="6" spans="1:23" x14ac:dyDescent="0.3">
      <c r="T6" t="s">
        <v>5</v>
      </c>
      <c r="U6" s="4">
        <v>0</v>
      </c>
      <c r="V6" s="4">
        <v>-19.64</v>
      </c>
      <c r="W6" s="2">
        <f>(-1)*7.14285714285715</f>
        <v>-7.1428571428571503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компютер- 4</dc:creator>
  <cp:lastModifiedBy>компютер- 4</cp:lastModifiedBy>
  <cp:lastPrinted>2016-09-26T12:12:33Z</cp:lastPrinted>
  <dcterms:created xsi:type="dcterms:W3CDTF">2016-05-11T09:47:10Z</dcterms:created>
  <dcterms:modified xsi:type="dcterms:W3CDTF">2016-12-14T12:53:16Z</dcterms:modified>
</cp:coreProperties>
</file>